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5" windowWidth="25605" windowHeight="16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<sst xmlns="http://schemas.openxmlformats.org/spreadsheetml/2006/main" count="66" uniqueCount="42">
  <si>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</si>
  <si>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</si>
  <si>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</si>
  <si>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</si>
  <si>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</si>
  <si>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</si>
  <si>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</si>
  <si>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</si>
  <si>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</si>
  <si>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</si>
  <si>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</si>
  <si>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</si>
  <si>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</si>
  <si>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</si>
  <si>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</si>
  <si>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</si>
  <si>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</si>
  <si>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J Taylor</t>
  </si>
  <si>
    <t>G Brown</t>
  </si>
  <si>
    <t>W Brown</t>
  </si>
  <si>
    <t>C McDougall</t>
  </si>
  <si>
    <t>LAWSONS LEAGUE 2020</t>
  </si>
  <si>
    <t>S Malyon</t>
  </si>
  <si>
    <t>O Wardrop</t>
  </si>
  <si>
    <t>7/1</t>
  </si>
  <si>
    <t>14/1</t>
  </si>
  <si>
    <t>21/1</t>
  </si>
  <si>
    <t>28/1</t>
  </si>
  <si>
    <t>4/2</t>
  </si>
  <si>
    <t>11/2</t>
  </si>
  <si>
    <t>18/2</t>
  </si>
  <si>
    <t>25/2</t>
  </si>
  <si>
    <t>10/3</t>
  </si>
  <si>
    <t>17/3</t>
  </si>
  <si>
    <t>24/3</t>
  </si>
  <si>
    <t>3/3</t>
  </si>
  <si>
    <t>North (J Aitken, W Brown)</t>
  </si>
  <si>
    <t>North v South:</t>
  </si>
  <si>
    <t>Individual Points:</t>
  </si>
  <si>
    <t>Team Points:</t>
  </si>
  <si>
    <t>Closing Bonspiel:</t>
  </si>
  <si>
    <t>C McDougall, L Murdoch, W Miller, G Hutchinson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</si>
</sst>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0"/>
      <color indexed="19"/>
      <name val="Arial"/>
      <family val="2"/>
    </font>
    <font>
      <i/>
      <sz val="10"/>
      <color indexed="5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  <font>
      <sz val="10"/>
      <color theme="6"/>
      <name val="Arial"/>
      <family val="2"/>
    </font>
    <font>
      <sz val="10"/>
      <color theme="5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43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zoomScalePageLayoutView="0" workbookViewId="0" topLeftCell="A4">
      <selection activeCell="T9" sqref="T9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12.75">
      <c r="A3" s="48">
        <v>43901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19" ht="12.75">
      <c r="B4" s="47">
        <v>1</v>
      </c>
      <c r="C4" s="47"/>
      <c r="D4" s="47">
        <v>2</v>
      </c>
      <c r="E4" s="47"/>
      <c r="F4" s="47">
        <v>3</v>
      </c>
      <c r="G4" s="47"/>
      <c r="H4" s="47">
        <v>4</v>
      </c>
      <c r="I4" s="47"/>
      <c r="J4" s="47">
        <v>5</v>
      </c>
      <c r="K4" s="47"/>
      <c r="L4" s="47">
        <v>6</v>
      </c>
      <c r="M4" s="47"/>
      <c r="N4" s="47">
        <v>7</v>
      </c>
      <c r="O4" s="47"/>
      <c r="P4" s="47">
        <v>8</v>
      </c>
      <c r="Q4" s="47"/>
      <c r="R4" s="1" t="s">
        <v>5</v>
      </c>
      <c r="S4" s="1" t="s">
        <v>6</v>
      </c>
    </row>
    <row r="5" spans="2:19" ht="12.75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.75">
      <c r="A6">
        <v>1</v>
      </c>
      <c r="B6" s="5"/>
      <c r="C6" s="6"/>
      <c r="D6" s="4">
        <v>6</v>
      </c>
      <c r="E6" s="7">
        <v>5</v>
      </c>
      <c r="F6" s="4"/>
      <c r="G6" s="7"/>
      <c r="H6" s="4">
        <v>3</v>
      </c>
      <c r="I6" s="7">
        <v>3</v>
      </c>
      <c r="J6" s="4">
        <v>3</v>
      </c>
      <c r="K6" s="7">
        <v>2</v>
      </c>
      <c r="L6" s="4">
        <v>10</v>
      </c>
      <c r="M6" s="7">
        <v>5</v>
      </c>
      <c r="N6" s="4">
        <v>7</v>
      </c>
      <c r="O6" s="7">
        <v>2</v>
      </c>
      <c r="P6" s="4">
        <v>5</v>
      </c>
      <c r="Q6" s="40">
        <v>3</v>
      </c>
      <c r="R6" s="4">
        <f aca="true" t="shared" si="0" ref="R6:R13">C6+E6+G6+I6+K6+M6+O6+Q6</f>
        <v>20</v>
      </c>
      <c r="S6" s="4">
        <f>(B6+D6+F6+H6+J6+L6+N6+P6)-(B6+B7+B8+B9+B10+B11+B12+B13)</f>
        <v>-13</v>
      </c>
    </row>
    <row r="7" spans="1:19" ht="12.75">
      <c r="A7">
        <v>2</v>
      </c>
      <c r="B7" s="4">
        <v>5</v>
      </c>
      <c r="C7" s="7">
        <v>2</v>
      </c>
      <c r="D7" s="5"/>
      <c r="E7" s="8"/>
      <c r="F7" s="4">
        <v>7</v>
      </c>
      <c r="G7" s="7">
        <v>4</v>
      </c>
      <c r="H7" s="4"/>
      <c r="I7" s="7"/>
      <c r="J7" s="4">
        <v>10</v>
      </c>
      <c r="K7" s="7">
        <v>5</v>
      </c>
      <c r="L7" s="4">
        <v>4</v>
      </c>
      <c r="M7" s="7">
        <v>3</v>
      </c>
      <c r="N7" s="4">
        <v>1</v>
      </c>
      <c r="O7" s="7">
        <v>1</v>
      </c>
      <c r="P7" s="4">
        <v>3</v>
      </c>
      <c r="Q7" s="40">
        <v>3</v>
      </c>
      <c r="R7" s="4">
        <f t="shared" si="0"/>
        <v>18</v>
      </c>
      <c r="S7" s="4">
        <f>(B7+F7+H7+J7+L7+N7+P7)-(D6+D8+D9+D10+D11+D12+D13)</f>
        <v>-16</v>
      </c>
    </row>
    <row r="8" spans="1:19" ht="12.75">
      <c r="A8">
        <v>3</v>
      </c>
      <c r="B8" s="4"/>
      <c r="C8" s="7"/>
      <c r="D8" s="4">
        <v>8</v>
      </c>
      <c r="E8" s="7">
        <v>4</v>
      </c>
      <c r="F8" s="9"/>
      <c r="G8" s="10"/>
      <c r="H8" s="38">
        <v>9</v>
      </c>
      <c r="I8" s="7">
        <v>3</v>
      </c>
      <c r="J8" s="4">
        <v>2</v>
      </c>
      <c r="K8" s="7">
        <v>1</v>
      </c>
      <c r="L8" s="4">
        <v>5</v>
      </c>
      <c r="M8" s="7">
        <v>3</v>
      </c>
      <c r="N8" s="4">
        <v>5</v>
      </c>
      <c r="O8" s="7">
        <v>2</v>
      </c>
      <c r="P8" s="4">
        <v>7</v>
      </c>
      <c r="Q8" s="40">
        <v>4</v>
      </c>
      <c r="R8" s="4">
        <f t="shared" si="0"/>
        <v>17</v>
      </c>
      <c r="S8" s="4">
        <f>(B8+D8+H8+J8+L8+N8+P8)-(F6+F7+F9+F10+F11+F12+F13)</f>
        <v>-17</v>
      </c>
    </row>
    <row r="9" spans="1:19" ht="12.75">
      <c r="A9">
        <v>4</v>
      </c>
      <c r="B9" s="4">
        <v>12</v>
      </c>
      <c r="C9" s="7">
        <v>5</v>
      </c>
      <c r="D9" s="4"/>
      <c r="E9" s="7"/>
      <c r="F9" s="37">
        <v>5</v>
      </c>
      <c r="G9" s="7">
        <v>3</v>
      </c>
      <c r="H9" s="5"/>
      <c r="I9" s="8"/>
      <c r="J9" s="4">
        <v>11</v>
      </c>
      <c r="K9" s="7">
        <v>6</v>
      </c>
      <c r="L9" s="4">
        <v>5</v>
      </c>
      <c r="M9" s="7">
        <v>3</v>
      </c>
      <c r="N9" s="4"/>
      <c r="O9" s="7"/>
      <c r="P9" s="4">
        <v>6</v>
      </c>
      <c r="Q9" s="40">
        <v>3</v>
      </c>
      <c r="R9" s="4">
        <f t="shared" si="0"/>
        <v>20</v>
      </c>
      <c r="S9" s="4">
        <f>(B9+D9+F9+J9+L9+N9+P9)-(H6+H7+H8+H10+H11+H12+H13)</f>
        <v>13</v>
      </c>
    </row>
    <row r="10" spans="1:19" ht="12.75">
      <c r="A10">
        <v>5</v>
      </c>
      <c r="B10" s="4">
        <v>8</v>
      </c>
      <c r="C10" s="7">
        <v>5</v>
      </c>
      <c r="D10" s="4">
        <v>2</v>
      </c>
      <c r="E10" s="7">
        <v>2</v>
      </c>
      <c r="F10" s="4">
        <v>12</v>
      </c>
      <c r="G10" s="7">
        <v>7</v>
      </c>
      <c r="H10" s="4">
        <v>1</v>
      </c>
      <c r="I10" s="7">
        <v>1</v>
      </c>
      <c r="J10" s="5"/>
      <c r="K10" s="8"/>
      <c r="L10" s="4">
        <v>5</v>
      </c>
      <c r="M10" s="7">
        <v>3</v>
      </c>
      <c r="N10" s="4">
        <v>9</v>
      </c>
      <c r="O10" s="7">
        <v>5</v>
      </c>
      <c r="P10" s="4"/>
      <c r="Q10" s="40"/>
      <c r="R10" s="4">
        <f t="shared" si="0"/>
        <v>23</v>
      </c>
      <c r="S10" s="4">
        <f>(B10+D10+F10+H10+L10+N10+P10)-(J6+J7+J8+J9+J11+J12+J13)</f>
        <v>-1</v>
      </c>
    </row>
    <row r="11" spans="1:19" ht="12.75">
      <c r="A11">
        <v>6</v>
      </c>
      <c r="B11" s="4">
        <v>3</v>
      </c>
      <c r="C11" s="7">
        <v>2</v>
      </c>
      <c r="D11" s="4">
        <v>10</v>
      </c>
      <c r="E11" s="7">
        <v>4</v>
      </c>
      <c r="F11" s="4">
        <v>10</v>
      </c>
      <c r="G11" s="7">
        <v>4</v>
      </c>
      <c r="H11" s="4">
        <v>6</v>
      </c>
      <c r="I11" s="7">
        <v>4</v>
      </c>
      <c r="J11" s="4">
        <v>7</v>
      </c>
      <c r="K11" s="7">
        <v>4</v>
      </c>
      <c r="L11" s="5"/>
      <c r="M11" s="8"/>
      <c r="N11" s="4"/>
      <c r="O11" s="7"/>
      <c r="P11" s="4">
        <v>3</v>
      </c>
      <c r="Q11" s="40">
        <v>3</v>
      </c>
      <c r="R11" s="4">
        <f t="shared" si="0"/>
        <v>21</v>
      </c>
      <c r="S11" s="4">
        <f>(B11+D11+F11+H11+J11+N11+P11)-(L6+L7+L8+L9+L10+L12+L13)</f>
        <v>5</v>
      </c>
    </row>
    <row r="12" spans="1:19" ht="12.75">
      <c r="A12">
        <v>7</v>
      </c>
      <c r="B12" s="4">
        <v>9</v>
      </c>
      <c r="C12" s="7">
        <v>5</v>
      </c>
      <c r="D12" s="4">
        <v>9</v>
      </c>
      <c r="E12" s="7">
        <v>5</v>
      </c>
      <c r="F12" s="4">
        <v>12</v>
      </c>
      <c r="G12" s="7">
        <v>5</v>
      </c>
      <c r="H12" s="4"/>
      <c r="I12" s="7"/>
      <c r="J12" s="4">
        <v>5</v>
      </c>
      <c r="K12" s="7">
        <v>3</v>
      </c>
      <c r="L12" s="4"/>
      <c r="M12" s="7"/>
      <c r="N12" s="5"/>
      <c r="O12" s="8"/>
      <c r="P12" s="4">
        <v>4</v>
      </c>
      <c r="Q12" s="40">
        <v>4</v>
      </c>
      <c r="R12" s="4">
        <f t="shared" si="0"/>
        <v>22</v>
      </c>
      <c r="S12" s="4">
        <f>(B12+D12+F12+H12+J12+L12+P12)-(N6+N7+N8+N9+N10+N11+N13)</f>
        <v>10</v>
      </c>
    </row>
    <row r="13" spans="1:19" ht="12.75">
      <c r="A13">
        <v>8</v>
      </c>
      <c r="B13" s="4">
        <v>10</v>
      </c>
      <c r="C13" s="7">
        <v>5</v>
      </c>
      <c r="D13" s="4">
        <v>11</v>
      </c>
      <c r="E13" s="7">
        <v>4</v>
      </c>
      <c r="F13" s="4">
        <v>7</v>
      </c>
      <c r="G13" s="7">
        <v>4</v>
      </c>
      <c r="H13" s="4">
        <v>7</v>
      </c>
      <c r="I13" s="7">
        <v>5</v>
      </c>
      <c r="J13" s="4"/>
      <c r="K13" s="7"/>
      <c r="L13" s="4">
        <v>5</v>
      </c>
      <c r="M13" s="7">
        <v>4</v>
      </c>
      <c r="N13" s="3">
        <v>7</v>
      </c>
      <c r="O13" s="3">
        <v>4</v>
      </c>
      <c r="P13" s="5"/>
      <c r="Q13" s="22"/>
      <c r="R13" s="4">
        <f t="shared" si="0"/>
        <v>26</v>
      </c>
      <c r="S13" s="4">
        <f>(B13+D13+F13+H13+J13+L13+N13)-(P6+P7+P8+P9+P11+P10+P12)</f>
        <v>19</v>
      </c>
    </row>
    <row r="14" spans="1:17" ht="12.75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.75">
      <c r="B15" s="3"/>
      <c r="C15" s="3"/>
      <c r="D15" s="45" t="s">
        <v>7</v>
      </c>
      <c r="E15" s="45"/>
      <c r="F15" s="45" t="s">
        <v>8</v>
      </c>
      <c r="G15" s="45"/>
      <c r="H15" s="45" t="s">
        <v>9</v>
      </c>
      <c r="I15" s="45"/>
      <c r="J15" s="45" t="s">
        <v>10</v>
      </c>
      <c r="K15" s="45"/>
      <c r="L15" s="46" t="s">
        <v>11</v>
      </c>
      <c r="M15" s="46"/>
      <c r="N15" s="3" t="s">
        <v>5</v>
      </c>
      <c r="O15" s="3" t="s">
        <v>12</v>
      </c>
      <c r="P15" s="20"/>
    </row>
    <row r="16" spans="1:16" ht="12.75">
      <c r="A16">
        <v>1</v>
      </c>
      <c r="B16" s="43" t="s">
        <v>4</v>
      </c>
      <c r="C16" s="43"/>
      <c r="D16" s="45">
        <f>F16+H16+J16</f>
        <v>6</v>
      </c>
      <c r="E16" s="45"/>
      <c r="F16" s="45">
        <v>2</v>
      </c>
      <c r="G16" s="45"/>
      <c r="H16" s="45">
        <v>0</v>
      </c>
      <c r="I16" s="45"/>
      <c r="J16" s="45">
        <v>4</v>
      </c>
      <c r="K16" s="45"/>
      <c r="L16" s="46">
        <f>(2*F16)+H16</f>
        <v>4</v>
      </c>
      <c r="M16" s="46"/>
      <c r="N16" s="4">
        <f aca="true" t="shared" si="1" ref="N16:O23">R6</f>
        <v>20</v>
      </c>
      <c r="O16" s="4">
        <f t="shared" si="1"/>
        <v>-13</v>
      </c>
      <c r="P16" s="20"/>
    </row>
    <row r="17" spans="1:16" ht="12.75">
      <c r="A17">
        <v>2</v>
      </c>
      <c r="B17" s="43" t="s">
        <v>15</v>
      </c>
      <c r="C17" s="43"/>
      <c r="D17" s="45">
        <f aca="true" t="shared" si="2" ref="D17:D23">F17+H17+J17</f>
        <v>6</v>
      </c>
      <c r="E17" s="45"/>
      <c r="F17" s="45">
        <v>1</v>
      </c>
      <c r="G17" s="45"/>
      <c r="H17" s="45">
        <v>0</v>
      </c>
      <c r="I17" s="45"/>
      <c r="J17" s="45">
        <v>5</v>
      </c>
      <c r="K17" s="45"/>
      <c r="L17" s="46">
        <f aca="true" t="shared" si="3" ref="L17:L22">(2*F17)+H17</f>
        <v>2</v>
      </c>
      <c r="M17" s="46"/>
      <c r="N17" s="4">
        <f t="shared" si="1"/>
        <v>18</v>
      </c>
      <c r="O17" s="4">
        <f t="shared" si="1"/>
        <v>-16</v>
      </c>
      <c r="P17" s="20"/>
    </row>
    <row r="18" spans="1:16" ht="12.75">
      <c r="A18">
        <v>3</v>
      </c>
      <c r="B18" s="43" t="s">
        <v>2</v>
      </c>
      <c r="C18" s="43"/>
      <c r="D18" s="45">
        <f t="shared" si="2"/>
        <v>6</v>
      </c>
      <c r="E18" s="45"/>
      <c r="F18" s="45">
        <v>1</v>
      </c>
      <c r="G18" s="45"/>
      <c r="H18" s="45">
        <v>1</v>
      </c>
      <c r="I18" s="45"/>
      <c r="J18" s="45">
        <v>4</v>
      </c>
      <c r="K18" s="45"/>
      <c r="L18" s="46">
        <f t="shared" si="3"/>
        <v>3</v>
      </c>
      <c r="M18" s="46"/>
      <c r="N18" s="4">
        <f t="shared" si="1"/>
        <v>17</v>
      </c>
      <c r="O18" s="4">
        <f t="shared" si="1"/>
        <v>-17</v>
      </c>
      <c r="P18" s="20"/>
    </row>
    <row r="19" spans="1:16" ht="12.75">
      <c r="A19">
        <v>4</v>
      </c>
      <c r="B19" s="43" t="s">
        <v>18</v>
      </c>
      <c r="C19" s="43"/>
      <c r="D19" s="45">
        <f t="shared" si="2"/>
        <v>5</v>
      </c>
      <c r="E19" s="45"/>
      <c r="F19" s="45">
        <v>3</v>
      </c>
      <c r="G19" s="45"/>
      <c r="H19" s="45">
        <v>0</v>
      </c>
      <c r="I19" s="45"/>
      <c r="J19" s="45">
        <v>2</v>
      </c>
      <c r="K19" s="45"/>
      <c r="L19" s="46">
        <f t="shared" si="3"/>
        <v>6</v>
      </c>
      <c r="M19" s="46"/>
      <c r="N19" s="4">
        <f t="shared" si="1"/>
        <v>20</v>
      </c>
      <c r="O19" s="4">
        <f t="shared" si="1"/>
        <v>13</v>
      </c>
      <c r="P19" s="20"/>
    </row>
    <row r="20" spans="1:16" ht="12.75">
      <c r="A20">
        <v>5</v>
      </c>
      <c r="B20" s="44" t="s">
        <v>22</v>
      </c>
      <c r="C20" s="44"/>
      <c r="D20" s="45">
        <f t="shared" si="2"/>
        <v>6</v>
      </c>
      <c r="E20" s="45"/>
      <c r="F20" s="45">
        <v>3</v>
      </c>
      <c r="G20" s="45"/>
      <c r="H20" s="45">
        <v>0</v>
      </c>
      <c r="I20" s="45"/>
      <c r="J20" s="45">
        <v>3</v>
      </c>
      <c r="K20" s="45"/>
      <c r="L20" s="46">
        <f t="shared" si="3"/>
        <v>6</v>
      </c>
      <c r="M20" s="46"/>
      <c r="N20" s="4">
        <f t="shared" si="1"/>
        <v>23</v>
      </c>
      <c r="O20" s="4">
        <f t="shared" si="1"/>
        <v>-1</v>
      </c>
      <c r="P20" s="20"/>
    </row>
    <row r="21" spans="1:16" ht="12.75">
      <c r="A21">
        <v>6</v>
      </c>
      <c r="B21" s="43" t="s">
        <v>20</v>
      </c>
      <c r="C21" s="43"/>
      <c r="D21" s="45">
        <f t="shared" si="2"/>
        <v>6</v>
      </c>
      <c r="E21" s="45"/>
      <c r="F21" s="45">
        <v>4</v>
      </c>
      <c r="G21" s="45"/>
      <c r="H21" s="45">
        <v>0</v>
      </c>
      <c r="I21" s="45"/>
      <c r="J21" s="45">
        <v>2</v>
      </c>
      <c r="K21" s="45"/>
      <c r="L21" s="46">
        <f t="shared" si="3"/>
        <v>8</v>
      </c>
      <c r="M21" s="46"/>
      <c r="N21" s="4">
        <f t="shared" si="1"/>
        <v>21</v>
      </c>
      <c r="O21" s="4">
        <f t="shared" si="1"/>
        <v>5</v>
      </c>
      <c r="P21" s="20"/>
    </row>
    <row r="22" spans="1:16" ht="12.75">
      <c r="A22">
        <v>7</v>
      </c>
      <c r="B22" s="44" t="s">
        <v>3</v>
      </c>
      <c r="C22" s="44"/>
      <c r="D22" s="45">
        <f t="shared" si="2"/>
        <v>5</v>
      </c>
      <c r="E22" s="45"/>
      <c r="F22" s="45">
        <v>3</v>
      </c>
      <c r="G22" s="45"/>
      <c r="H22" s="45">
        <v>0</v>
      </c>
      <c r="I22" s="45"/>
      <c r="J22" s="45">
        <v>2</v>
      </c>
      <c r="K22" s="45"/>
      <c r="L22" s="46">
        <f t="shared" si="3"/>
        <v>6</v>
      </c>
      <c r="M22" s="46"/>
      <c r="N22" s="4">
        <f t="shared" si="1"/>
        <v>22</v>
      </c>
      <c r="O22" s="4">
        <f t="shared" si="1"/>
        <v>10</v>
      </c>
      <c r="P22" s="20"/>
    </row>
    <row r="23" spans="1:15" ht="13.5" thickBot="1">
      <c r="A23">
        <v>8</v>
      </c>
      <c r="B23" s="49" t="s">
        <v>19</v>
      </c>
      <c r="C23" s="49"/>
      <c r="D23" s="45">
        <f t="shared" si="2"/>
        <v>6</v>
      </c>
      <c r="E23" s="45"/>
      <c r="F23" s="45">
        <v>5</v>
      </c>
      <c r="G23" s="45"/>
      <c r="H23" s="45">
        <v>1</v>
      </c>
      <c r="I23" s="45"/>
      <c r="J23" s="45">
        <v>0</v>
      </c>
      <c r="K23" s="45"/>
      <c r="L23" s="46">
        <f>(2*F23)+H23</f>
        <v>11</v>
      </c>
      <c r="M23" s="46"/>
      <c r="N23" s="23">
        <f t="shared" si="1"/>
        <v>26</v>
      </c>
      <c r="O23" s="23">
        <f t="shared" si="1"/>
        <v>19</v>
      </c>
    </row>
    <row r="24" spans="17:19" ht="12.75">
      <c r="Q24" s="27" t="s">
        <v>13</v>
      </c>
      <c r="R24" s="28"/>
      <c r="S24" s="29"/>
    </row>
    <row r="25" spans="1:19" ht="12.75">
      <c r="A25" t="s">
        <v>14</v>
      </c>
      <c r="B25" s="35" t="s">
        <v>24</v>
      </c>
      <c r="C25" s="35" t="s">
        <v>25</v>
      </c>
      <c r="D25" s="35" t="s">
        <v>26</v>
      </c>
      <c r="E25" s="35" t="s">
        <v>27</v>
      </c>
      <c r="F25" s="35" t="s">
        <v>28</v>
      </c>
      <c r="G25" s="35" t="s">
        <v>29</v>
      </c>
      <c r="H25" s="35" t="s">
        <v>30</v>
      </c>
      <c r="I25" s="35" t="s">
        <v>31</v>
      </c>
      <c r="J25" s="35" t="s">
        <v>35</v>
      </c>
      <c r="K25" s="35" t="s">
        <v>32</v>
      </c>
      <c r="L25" s="35" t="s">
        <v>33</v>
      </c>
      <c r="M25" s="35" t="s">
        <v>34</v>
      </c>
      <c r="N25" s="15"/>
      <c r="O25" s="15"/>
      <c r="P25" s="30" t="s">
        <v>16</v>
      </c>
      <c r="Q25" s="43" t="s">
        <v>15</v>
      </c>
      <c r="R25" s="43"/>
      <c r="S25" s="3">
        <f>8+L17</f>
        <v>10</v>
      </c>
    </row>
    <row r="26" spans="1:19" ht="12.75">
      <c r="A26">
        <v>1</v>
      </c>
      <c r="B26" s="16">
        <v>0.5</v>
      </c>
      <c r="C26" s="32">
        <v>0</v>
      </c>
      <c r="D26" s="36"/>
      <c r="E26" s="32">
        <v>0</v>
      </c>
      <c r="F26" s="16">
        <v>0</v>
      </c>
      <c r="G26" s="36"/>
      <c r="H26" s="16">
        <v>0</v>
      </c>
      <c r="I26" s="36"/>
      <c r="J26" s="16"/>
      <c r="K26" s="16">
        <v>0.5</v>
      </c>
      <c r="L26" s="36"/>
      <c r="M26" s="16"/>
      <c r="N26" s="32"/>
      <c r="O26" s="32"/>
      <c r="P26" s="3">
        <f>SUM(B26:O26)</f>
        <v>1</v>
      </c>
      <c r="Q26" s="43" t="s">
        <v>17</v>
      </c>
      <c r="R26" s="43"/>
      <c r="S26" s="3">
        <v>8</v>
      </c>
    </row>
    <row r="27" spans="1:19" ht="12.75">
      <c r="A27">
        <v>2</v>
      </c>
      <c r="B27" s="16">
        <v>0</v>
      </c>
      <c r="C27" s="31">
        <v>0</v>
      </c>
      <c r="D27" s="36"/>
      <c r="E27" s="32">
        <v>0</v>
      </c>
      <c r="F27" s="16">
        <v>0</v>
      </c>
      <c r="G27" s="36"/>
      <c r="H27" s="36"/>
      <c r="I27" s="16">
        <v>0.5</v>
      </c>
      <c r="J27" s="32"/>
      <c r="K27" s="32">
        <v>0</v>
      </c>
      <c r="L27" s="16"/>
      <c r="M27" s="36"/>
      <c r="N27" s="32"/>
      <c r="O27" s="32"/>
      <c r="P27" s="3">
        <f aca="true" t="shared" si="4" ref="P27:P33">SUM(B27:O27)</f>
        <v>0.5</v>
      </c>
      <c r="Q27" s="43" t="s">
        <v>19</v>
      </c>
      <c r="R27" s="43"/>
      <c r="S27" s="3">
        <f>4+L23</f>
        <v>15</v>
      </c>
    </row>
    <row r="28" spans="1:19" ht="12.75">
      <c r="A28">
        <v>3</v>
      </c>
      <c r="B28" s="16">
        <v>0</v>
      </c>
      <c r="C28" s="32">
        <v>0</v>
      </c>
      <c r="D28" s="36"/>
      <c r="E28" s="32">
        <v>0</v>
      </c>
      <c r="F28" s="36"/>
      <c r="G28" s="32">
        <v>0.5</v>
      </c>
      <c r="H28" s="36"/>
      <c r="I28" s="16">
        <v>0</v>
      </c>
      <c r="J28" s="32"/>
      <c r="K28" s="16">
        <v>0.5</v>
      </c>
      <c r="L28" s="36"/>
      <c r="M28" s="32"/>
      <c r="N28" s="32"/>
      <c r="O28" s="34"/>
      <c r="P28" s="3">
        <f t="shared" si="4"/>
        <v>1</v>
      </c>
      <c r="Q28" s="43" t="s">
        <v>4</v>
      </c>
      <c r="R28" s="43"/>
      <c r="S28" s="3">
        <f>L16</f>
        <v>4</v>
      </c>
    </row>
    <row r="29" spans="1:19" ht="12.75">
      <c r="A29">
        <v>4</v>
      </c>
      <c r="B29" s="36"/>
      <c r="C29" s="32">
        <v>0</v>
      </c>
      <c r="D29" s="16">
        <v>1</v>
      </c>
      <c r="E29" s="32">
        <v>0</v>
      </c>
      <c r="F29" s="36"/>
      <c r="G29" s="36"/>
      <c r="H29" s="3">
        <v>0</v>
      </c>
      <c r="I29" s="32">
        <v>0</v>
      </c>
      <c r="J29" s="16"/>
      <c r="K29" s="36"/>
      <c r="L29" s="32"/>
      <c r="M29" s="16"/>
      <c r="N29" s="16"/>
      <c r="O29" s="34"/>
      <c r="P29" s="3">
        <f t="shared" si="4"/>
        <v>1</v>
      </c>
      <c r="Q29" s="43" t="s">
        <v>23</v>
      </c>
      <c r="R29" s="43"/>
      <c r="S29" s="3">
        <v>8</v>
      </c>
    </row>
    <row r="30" spans="1:19" ht="12.75">
      <c r="A30">
        <v>5</v>
      </c>
      <c r="B30" s="36"/>
      <c r="C30" s="32">
        <v>0</v>
      </c>
      <c r="D30" s="16">
        <v>0</v>
      </c>
      <c r="E30" s="36"/>
      <c r="F30" s="32">
        <v>0</v>
      </c>
      <c r="G30" s="36"/>
      <c r="H30" s="39">
        <v>1</v>
      </c>
      <c r="I30" s="16">
        <v>1</v>
      </c>
      <c r="J30" s="32"/>
      <c r="K30" s="16">
        <v>0</v>
      </c>
      <c r="L30" s="36"/>
      <c r="M30" s="32"/>
      <c r="N30" s="32"/>
      <c r="O30" s="34"/>
      <c r="P30" s="3">
        <f t="shared" si="4"/>
        <v>2</v>
      </c>
      <c r="Q30" s="43" t="s">
        <v>3</v>
      </c>
      <c r="R30" s="43"/>
      <c r="S30" s="3">
        <f>8+L22</f>
        <v>14</v>
      </c>
    </row>
    <row r="31" spans="1:19" ht="12.75">
      <c r="A31">
        <v>6</v>
      </c>
      <c r="B31" s="16">
        <v>1</v>
      </c>
      <c r="C31" s="39">
        <v>1</v>
      </c>
      <c r="D31" s="36"/>
      <c r="E31" s="36"/>
      <c r="F31" s="32">
        <v>0</v>
      </c>
      <c r="G31" s="16">
        <v>0</v>
      </c>
      <c r="H31" s="36"/>
      <c r="I31" s="32">
        <v>0</v>
      </c>
      <c r="J31" s="16"/>
      <c r="K31" s="32">
        <v>0</v>
      </c>
      <c r="L31" s="3"/>
      <c r="M31" s="36"/>
      <c r="N31" s="16"/>
      <c r="O31" s="34"/>
      <c r="P31" s="3">
        <f t="shared" si="4"/>
        <v>2</v>
      </c>
      <c r="Q31" s="49" t="s">
        <v>18</v>
      </c>
      <c r="R31" s="49"/>
      <c r="S31" s="3">
        <f>4+L19</f>
        <v>10</v>
      </c>
    </row>
    <row r="32" spans="1:19" ht="12.75">
      <c r="A32">
        <v>7</v>
      </c>
      <c r="B32" s="16">
        <v>1.5</v>
      </c>
      <c r="C32" s="36"/>
      <c r="D32" s="32">
        <v>0</v>
      </c>
      <c r="E32" s="33">
        <v>0</v>
      </c>
      <c r="F32" s="36"/>
      <c r="G32" s="16">
        <v>0</v>
      </c>
      <c r="H32" s="16">
        <v>0</v>
      </c>
      <c r="I32" s="36"/>
      <c r="J32" s="32"/>
      <c r="K32" s="36"/>
      <c r="L32" s="16"/>
      <c r="M32" s="16"/>
      <c r="N32" s="32"/>
      <c r="O32" s="32"/>
      <c r="P32" s="3">
        <f t="shared" si="4"/>
        <v>1.5</v>
      </c>
      <c r="Q32" s="49" t="s">
        <v>2</v>
      </c>
      <c r="R32" s="49"/>
      <c r="S32" s="3">
        <f>6+L18</f>
        <v>9</v>
      </c>
    </row>
    <row r="33" spans="1:19" ht="12.75">
      <c r="A33">
        <v>8</v>
      </c>
      <c r="B33" s="16">
        <v>1</v>
      </c>
      <c r="C33" s="36"/>
      <c r="D33" s="32">
        <v>0</v>
      </c>
      <c r="E33" s="33">
        <v>0</v>
      </c>
      <c r="F33" s="36"/>
      <c r="G33" s="16">
        <v>0</v>
      </c>
      <c r="H33" s="36"/>
      <c r="I33" s="32">
        <v>0</v>
      </c>
      <c r="J33" s="16"/>
      <c r="K33" s="16">
        <v>0</v>
      </c>
      <c r="L33" s="36"/>
      <c r="M33" s="16"/>
      <c r="N33" s="32"/>
      <c r="O33" s="32"/>
      <c r="P33" s="3">
        <f t="shared" si="4"/>
        <v>1</v>
      </c>
      <c r="Q33" s="41" t="s">
        <v>22</v>
      </c>
      <c r="R33" s="42"/>
      <c r="S33" s="3">
        <f>L20</f>
        <v>6</v>
      </c>
    </row>
    <row r="34" spans="4:19" ht="12.75">
      <c r="D34" t="s">
        <v>37</v>
      </c>
      <c r="H34" t="s">
        <v>36</v>
      </c>
      <c r="O34" s="21"/>
      <c r="Q34" s="41" t="s">
        <v>20</v>
      </c>
      <c r="R34" s="42"/>
      <c r="S34" s="3">
        <f>6+L21</f>
        <v>14</v>
      </c>
    </row>
    <row r="35" spans="4:19" ht="12.75">
      <c r="D35" t="s">
        <v>38</v>
      </c>
      <c r="H35" t="s">
        <v>19</v>
      </c>
      <c r="O35" s="21"/>
      <c r="Q35" s="25"/>
      <c r="R35" s="26"/>
      <c r="S35" s="3"/>
    </row>
    <row r="36" spans="4:8" ht="12.75">
      <c r="D36" t="s">
        <v>39</v>
      </c>
      <c r="H36" t="s">
        <v>41</v>
      </c>
    </row>
    <row r="37" ht="12.75">
      <c r="D37" t="s">
        <v>40</v>
      </c>
    </row>
  </sheetData>
  <sheetProtection/>
  <mergeCells count="73"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H18:I18"/>
    <mergeCell ref="L16:M16"/>
    <mergeCell ref="L17:M17"/>
    <mergeCell ref="L18:M18"/>
    <mergeCell ref="L19:M19"/>
    <mergeCell ref="H19:I19"/>
    <mergeCell ref="F22:G22"/>
    <mergeCell ref="H20:I20"/>
    <mergeCell ref="H21:I21"/>
    <mergeCell ref="H22:I22"/>
    <mergeCell ref="J22:K22"/>
    <mergeCell ref="Q25:R25"/>
    <mergeCell ref="L20:M20"/>
    <mergeCell ref="D20:E20"/>
    <mergeCell ref="D21:E21"/>
    <mergeCell ref="D22:E22"/>
    <mergeCell ref="F16:G16"/>
    <mergeCell ref="F17:G17"/>
    <mergeCell ref="F18:G18"/>
    <mergeCell ref="F19:G19"/>
    <mergeCell ref="F20:G20"/>
    <mergeCell ref="F21:G21"/>
    <mergeCell ref="D19:E19"/>
    <mergeCell ref="A1:R1"/>
    <mergeCell ref="A3:R3"/>
    <mergeCell ref="B4:C4"/>
    <mergeCell ref="D4:E4"/>
    <mergeCell ref="F4:G4"/>
    <mergeCell ref="H4:I4"/>
    <mergeCell ref="J4:K4"/>
    <mergeCell ref="P4:Q4"/>
    <mergeCell ref="L4:M4"/>
    <mergeCell ref="N4:O4"/>
    <mergeCell ref="J15:K15"/>
    <mergeCell ref="L15:M15"/>
    <mergeCell ref="D16:E16"/>
    <mergeCell ref="D17:E17"/>
    <mergeCell ref="F15:G15"/>
    <mergeCell ref="J16:K16"/>
    <mergeCell ref="H16:I16"/>
    <mergeCell ref="H15:I15"/>
    <mergeCell ref="D15:E15"/>
    <mergeCell ref="H17:I17"/>
    <mergeCell ref="Q33:R33"/>
    <mergeCell ref="Q34:R34"/>
    <mergeCell ref="B16:C16"/>
    <mergeCell ref="B17:C17"/>
    <mergeCell ref="B18:C18"/>
    <mergeCell ref="B19:C19"/>
    <mergeCell ref="B20:C20"/>
    <mergeCell ref="B21:C21"/>
    <mergeCell ref="B22:C22"/>
    <mergeCell ref="D18:E18"/>
  </mergeCells>
  <printOptions/>
  <pageMargins left="0.7500000000000001" right="0.750000000000000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zoomScalePageLayoutView="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5" spans="2:22" ht="12.75">
      <c r="B5" s="50"/>
      <c r="C5" s="50"/>
      <c r="D5" s="50"/>
      <c r="E5" s="50"/>
      <c r="F5" s="50"/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.75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.75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.75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.75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7" spans="2:21" ht="12.75">
      <c r="B17" s="51"/>
      <c r="C17" s="51"/>
      <c r="H17" s="51"/>
      <c r="I17" s="51"/>
      <c r="N17" s="51"/>
      <c r="O17" s="51"/>
      <c r="T17" s="51"/>
      <c r="U17" s="51"/>
    </row>
    <row r="19" ht="12.75">
      <c r="H19" s="17"/>
    </row>
    <row r="21" ht="12.75">
      <c r="N21" s="17"/>
    </row>
    <row r="23" ht="12.75">
      <c r="H23" s="17"/>
    </row>
    <row r="25" ht="12.75">
      <c r="N25" s="17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.75">
      <c r="H29" s="17"/>
    </row>
    <row r="31" ht="12.75">
      <c r="N31" s="17"/>
    </row>
    <row r="33" ht="12.75">
      <c r="H33" s="17"/>
    </row>
    <row r="35" ht="12.75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Andy Malyon</cp:lastModifiedBy>
  <cp:lastPrinted>2017-11-21T19:44:16Z</cp:lastPrinted>
  <dcterms:created xsi:type="dcterms:W3CDTF">2013-01-09T20:12:14Z</dcterms:created>
  <dcterms:modified xsi:type="dcterms:W3CDTF">2020-03-11T00:05:03Z</dcterms:modified>
  <cp:category/>
  <cp:version/>
  <cp:contentType/>
  <cp:contentStatus/>
</cp:coreProperties>
</file>